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4" windowWidth="19140" windowHeight="7440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25725" calcMode="manual"/>
</workbook>
</file>

<file path=xl/calcChain.xml><?xml version="1.0" encoding="utf-8"?>
<calcChain xmlns="http://schemas.openxmlformats.org/spreadsheetml/2006/main">
  <c r="F45" i="1"/>
  <c r="F44"/>
  <c r="F39"/>
  <c r="F52" s="1"/>
  <c r="F38"/>
  <c r="F51" s="1"/>
  <c r="F28"/>
  <c r="F27"/>
  <c r="F26"/>
  <c r="F25"/>
  <c r="F24"/>
  <c r="F23"/>
  <c r="F22"/>
  <c r="F21"/>
  <c r="F20"/>
  <c r="F19"/>
  <c r="F18"/>
  <c r="F17"/>
  <c r="F15"/>
  <c r="F14"/>
  <c r="F13"/>
  <c r="F12"/>
  <c r="F11"/>
  <c r="F10"/>
  <c r="F9"/>
  <c r="F8"/>
  <c r="F7"/>
  <c r="G2"/>
  <c r="F36" l="1"/>
  <c r="F49"/>
  <c r="F5" l="1"/>
  <c r="F29" l="1"/>
  <c r="F30" s="1"/>
  <c r="F43" s="1"/>
  <c r="F35"/>
  <c r="H29"/>
  <c r="F48" l="1"/>
  <c r="F53" s="1"/>
  <c r="F40"/>
</calcChain>
</file>

<file path=xl/sharedStrings.xml><?xml version="1.0" encoding="utf-8"?>
<sst xmlns="http://schemas.openxmlformats.org/spreadsheetml/2006/main" count="57" uniqueCount="49">
  <si>
    <t>BOKSLUT 2020</t>
  </si>
  <si>
    <t>2020-01-01 t.o.m. 2020-12-31</t>
  </si>
  <si>
    <t>Resultaträkning</t>
  </si>
  <si>
    <t>Saldo in SEK</t>
  </si>
  <si>
    <t>Kommentar</t>
  </si>
  <si>
    <t>Intäkter</t>
  </si>
  <si>
    <t>Medlemsavgifter (flera kalenderår, inkl via EFS)</t>
  </si>
  <si>
    <t>Sponsor- och tryckbidrag</t>
  </si>
  <si>
    <t>Intäkter vid utflykter/resor</t>
  </si>
  <si>
    <t>Försäljning av böcker och skrifter</t>
  </si>
  <si>
    <t>Lotter/stadsvandring</t>
  </si>
  <si>
    <t>Extra intäkter -&gt; Gåva</t>
  </si>
  <si>
    <t>Extra intäkter -&gt; Skuld</t>
  </si>
  <si>
    <t>Nettobalans EFS-överföringar</t>
  </si>
  <si>
    <t>Bankavg.ers fr EFS</t>
  </si>
  <si>
    <t>Kostnader</t>
  </si>
  <si>
    <t>Köp av böcker/DVD</t>
  </si>
  <si>
    <t>Girokostnader</t>
  </si>
  <si>
    <t>Boktryckning etc</t>
  </si>
  <si>
    <t>Porto etc</t>
  </si>
  <si>
    <t>Representation/uppvaktn</t>
  </si>
  <si>
    <t>Marknadsföring</t>
  </si>
  <si>
    <t>Kostnader för utflykter/resor</t>
  </si>
  <si>
    <t>Reseersättning</t>
  </si>
  <si>
    <t>Web/IT</t>
  </si>
  <si>
    <t>Föreningsavgifter</t>
  </si>
  <si>
    <t>Öresutg</t>
  </si>
  <si>
    <t>Återbet skuld</t>
  </si>
  <si>
    <t>Saldo ut</t>
  </si>
  <si>
    <t>Checksiffra</t>
  </si>
  <si>
    <t>Resultat</t>
  </si>
  <si>
    <t>Balansräkning</t>
  </si>
  <si>
    <t>Vid verksamhetsårets början</t>
  </si>
  <si>
    <t>SEK</t>
  </si>
  <si>
    <t xml:space="preserve">Banksaldo </t>
  </si>
  <si>
    <t>Handkassa</t>
  </si>
  <si>
    <t>Övriga tillgångar</t>
  </si>
  <si>
    <t>Fordringar</t>
  </si>
  <si>
    <t>Skulder (inkl förbetalda avgifter)</t>
  </si>
  <si>
    <t>Ingående balans</t>
  </si>
  <si>
    <t>Förändringar under verksamhetsåret</t>
  </si>
  <si>
    <t>Årets resultat</t>
  </si>
  <si>
    <t>Vid verksamhetsårets slut</t>
  </si>
  <si>
    <t>Banksaldo</t>
  </si>
  <si>
    <t>Utgående balans</t>
  </si>
  <si>
    <t xml:space="preserve">Anm: </t>
  </si>
  <si>
    <t>Fr om 2020 hanteras förinbetalda medlemsavgifter som skuld</t>
  </si>
  <si>
    <t>OBS Kostnaden för Tryckning och Porto gäller för 2019 års och 2020 års bok som bägge utkom 2020,</t>
  </si>
  <si>
    <t>vilket förklarar årets negativa resultat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</si>
</sst>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14" fontId="2" fillId="0" borderId="0" xfId="0" applyNumberFormat="1" applyFont="1"/>
    <xf numFmtId="0" fontId="2" fillId="0" borderId="1" xfId="0" applyFont="1" applyBorder="1"/>
    <xf numFmtId="0" fontId="0" fillId="0" borderId="2" xfId="0" applyBorder="1"/>
    <xf numFmtId="2" fontId="2" fillId="0" borderId="1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3" fillId="0" borderId="7" xfId="0" applyFont="1" applyBorder="1"/>
    <xf numFmtId="0" fontId="0" fillId="0" borderId="0" xfId="0" applyBorder="1"/>
    <xf numFmtId="2" fontId="0" fillId="0" borderId="7" xfId="0" applyNumberFormat="1" applyBorder="1"/>
    <xf numFmtId="0" fontId="3" fillId="0" borderId="8" xfId="0" applyFont="1" applyBorder="1"/>
    <xf numFmtId="2" fontId="3" fillId="0" borderId="7" xfId="0" applyNumberFormat="1" applyFont="1" applyBorder="1" applyAlignment="1">
      <alignment vertical="top"/>
    </xf>
    <xf numFmtId="2" fontId="3" fillId="0" borderId="7" xfId="0" applyNumberFormat="1" applyFont="1" applyBorder="1"/>
    <xf numFmtId="2" fontId="3" fillId="0" borderId="9" xfId="0" applyNumberFormat="1" applyFont="1" applyFill="1" applyBorder="1" applyAlignment="1">
      <alignment vertical="top"/>
    </xf>
    <xf numFmtId="0" fontId="0" fillId="0" borderId="10" xfId="0" applyBorder="1"/>
    <xf numFmtId="2" fontId="0" fillId="0" borderId="9" xfId="0" applyNumberFormat="1" applyBorder="1"/>
    <xf numFmtId="0" fontId="0" fillId="0" borderId="11" xfId="0" applyBorder="1"/>
    <xf numFmtId="0" fontId="2" fillId="0" borderId="7" xfId="0" applyFont="1" applyBorder="1"/>
    <xf numFmtId="0" fontId="0" fillId="0" borderId="7" xfId="0" applyBorder="1"/>
    <xf numFmtId="0" fontId="0" fillId="0" borderId="8" xfId="0" applyBorder="1"/>
    <xf numFmtId="0" fontId="3" fillId="0" borderId="3" xfId="0" applyFont="1" applyBorder="1"/>
    <xf numFmtId="2" fontId="0" fillId="0" borderId="3" xfId="0" applyNumberFormat="1" applyBorder="1"/>
    <xf numFmtId="0" fontId="2" fillId="0" borderId="1" xfId="0" applyFont="1" applyFill="1" applyBorder="1"/>
    <xf numFmtId="2" fontId="2" fillId="0" borderId="3" xfId="0" applyNumberFormat="1" applyFont="1" applyBorder="1"/>
    <xf numFmtId="0" fontId="2" fillId="0" borderId="2" xfId="0" applyFont="1" applyBorder="1"/>
    <xf numFmtId="0" fontId="2" fillId="0" borderId="0" xfId="0" applyFont="1" applyBorder="1"/>
    <xf numFmtId="2" fontId="2" fillId="0" borderId="8" xfId="0" applyNumberFormat="1" applyFont="1" applyBorder="1"/>
    <xf numFmtId="2" fontId="2" fillId="0" borderId="2" xfId="0" applyNumberFormat="1" applyFont="1" applyBorder="1"/>
    <xf numFmtId="0" fontId="2" fillId="0" borderId="9" xfId="0" applyFont="1" applyBorder="1"/>
    <xf numFmtId="0" fontId="2" fillId="0" borderId="10" xfId="0" applyFont="1" applyBorder="1"/>
    <xf numFmtId="2" fontId="2" fillId="0" borderId="11" xfId="0" applyNumberFormat="1" applyFont="1" applyBorder="1"/>
    <xf numFmtId="0" fontId="2" fillId="0" borderId="12" xfId="0" applyFont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/>
    <xf numFmtId="2" fontId="2" fillId="0" borderId="0" xfId="0" applyNumberFormat="1" applyFont="1"/>
    <xf numFmtId="14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%20210221/Claes%20G/Frank%20Heller/Ekonomi/R&#196;KENSKAPER%20FHS%20-%20bokslut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KB2006"/>
      <sheetName val="RR2006"/>
      <sheetName val="KB2007"/>
      <sheetName val="RR2007"/>
      <sheetName val="KB2008"/>
      <sheetName val="RR2008"/>
      <sheetName val="KB2009"/>
      <sheetName val="RR2009"/>
      <sheetName val="KB2010"/>
      <sheetName val="RR2010"/>
      <sheetName val="smst 09-10"/>
      <sheetName val="KB2011"/>
      <sheetName val="RR2011"/>
      <sheetName val="smst 10-11"/>
      <sheetName val="KB2012"/>
      <sheetName val="RR2012"/>
      <sheetName val="smst 11-12"/>
      <sheetName val="KB2013"/>
      <sheetName val="RR2013"/>
      <sheetName val="smst 12-13"/>
      <sheetName val="KB2014"/>
      <sheetName val="RR2014"/>
      <sheetName val="smst 13-14"/>
      <sheetName val="KB2015"/>
      <sheetName val="RR2015"/>
      <sheetName val="smst 14-15"/>
      <sheetName val="KB2016"/>
      <sheetName val="RR2016"/>
      <sheetName val="smst 15-16"/>
      <sheetName val="KB2017"/>
      <sheetName val="RR2017"/>
      <sheetName val="smst 16-17"/>
      <sheetName val="KB2018"/>
      <sheetName val="RR2018"/>
      <sheetName val="smst 17.2-18.1"/>
      <sheetName val="smst 18.2"/>
      <sheetName val="KB2019"/>
      <sheetName val="RR2019"/>
      <sheetName val="Smst 19"/>
      <sheetName val="KB2020"/>
      <sheetName val="RR2020"/>
      <sheetName val="Smst 20"/>
      <sheetName val="Blad4"/>
      <sheetName val="Blad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">
          <cell r="F1">
            <v>44196</v>
          </cell>
        </row>
        <row r="3">
          <cell r="F3">
            <v>143236.38999999998</v>
          </cell>
        </row>
        <row r="4">
          <cell r="F4">
            <v>395</v>
          </cell>
        </row>
        <row r="6">
          <cell r="B6">
            <v>1406</v>
          </cell>
          <cell r="E6">
            <v>0</v>
          </cell>
        </row>
        <row r="7">
          <cell r="B7">
            <v>1970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2">
          <cell r="B12">
            <v>0</v>
          </cell>
          <cell r="E12">
            <v>0</v>
          </cell>
        </row>
        <row r="13">
          <cell r="B13">
            <v>285</v>
          </cell>
          <cell r="E13">
            <v>0</v>
          </cell>
        </row>
        <row r="14">
          <cell r="B14">
            <v>21957.45</v>
          </cell>
        </row>
        <row r="15">
          <cell r="B15">
            <v>0</v>
          </cell>
          <cell r="E15">
            <v>0</v>
          </cell>
        </row>
        <row r="16">
          <cell r="B16">
            <v>24408.400000000001</v>
          </cell>
          <cell r="E16">
            <v>0</v>
          </cell>
        </row>
        <row r="17">
          <cell r="B17">
            <v>600</v>
          </cell>
          <cell r="E17">
            <v>0</v>
          </cell>
        </row>
        <row r="18">
          <cell r="B18">
            <v>15328</v>
          </cell>
          <cell r="E18">
            <v>0</v>
          </cell>
        </row>
        <row r="19">
          <cell r="B19">
            <v>0</v>
          </cell>
        </row>
        <row r="20">
          <cell r="B20">
            <v>242.55</v>
          </cell>
        </row>
        <row r="24">
          <cell r="B24">
            <v>-169</v>
          </cell>
        </row>
        <row r="25">
          <cell r="B25">
            <v>-1939</v>
          </cell>
        </row>
        <row r="26">
          <cell r="B26">
            <v>-16468.079999999998</v>
          </cell>
        </row>
        <row r="27">
          <cell r="B27">
            <v>-5489.36</v>
          </cell>
        </row>
        <row r="28">
          <cell r="B28">
            <v>0</v>
          </cell>
          <cell r="E28">
            <v>0</v>
          </cell>
        </row>
        <row r="29">
          <cell r="B29">
            <v>0</v>
          </cell>
          <cell r="E29">
            <v>0</v>
          </cell>
        </row>
        <row r="30">
          <cell r="B30">
            <v>0</v>
          </cell>
          <cell r="E30">
            <v>0</v>
          </cell>
        </row>
        <row r="31">
          <cell r="B31">
            <v>0</v>
          </cell>
          <cell r="E31">
            <v>0</v>
          </cell>
        </row>
        <row r="32">
          <cell r="B32">
            <v>-17577</v>
          </cell>
          <cell r="E32">
            <v>-47</v>
          </cell>
        </row>
        <row r="33">
          <cell r="B33">
            <v>0</v>
          </cell>
          <cell r="E33">
            <v>0</v>
          </cell>
        </row>
        <row r="34">
          <cell r="B34">
            <v>-42868.43</v>
          </cell>
          <cell r="E34">
            <v>0</v>
          </cell>
        </row>
        <row r="35">
          <cell r="B35">
            <v>0</v>
          </cell>
          <cell r="E35">
            <v>0</v>
          </cell>
        </row>
        <row r="36">
          <cell r="B36">
            <v>-891</v>
          </cell>
          <cell r="E36">
            <v>0</v>
          </cell>
        </row>
        <row r="37">
          <cell r="B37">
            <v>-1225.1999999999998</v>
          </cell>
          <cell r="E37">
            <v>0</v>
          </cell>
        </row>
        <row r="38">
          <cell r="B38">
            <v>-1589</v>
          </cell>
          <cell r="E38">
            <v>0</v>
          </cell>
        </row>
        <row r="39">
          <cell r="B39">
            <v>-500</v>
          </cell>
          <cell r="E39">
            <v>0</v>
          </cell>
        </row>
        <row r="40">
          <cell r="B40">
            <v>0</v>
          </cell>
        </row>
        <row r="41">
          <cell r="B41">
            <v>0</v>
          </cell>
        </row>
        <row r="43">
          <cell r="F43">
            <v>348</v>
          </cell>
        </row>
        <row r="44">
          <cell r="F44">
            <v>120670.71999999999</v>
          </cell>
        </row>
        <row r="51">
          <cell r="F51">
            <v>0</v>
          </cell>
        </row>
        <row r="52">
          <cell r="F52">
            <v>-600</v>
          </cell>
        </row>
        <row r="58">
          <cell r="F58">
            <v>0</v>
          </cell>
        </row>
        <row r="59">
          <cell r="F59">
            <v>0</v>
          </cell>
        </row>
      </sheetData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>
      <selection activeCell="I4" sqref="I4"/>
    </sheetView>
  </sheetViews>
  <sheetFormatPr defaultRowHeight="14.4"/>
  <cols>
    <col min="4" max="4" width="9" customWidth="1"/>
    <col min="6" max="6" width="11.33203125" customWidth="1"/>
    <col min="7" max="7" width="22.109375" customWidth="1"/>
    <col min="8" max="8" width="11.33203125" customWidth="1"/>
    <col min="9" max="9" width="9.5546875" bestFit="1" customWidth="1"/>
    <col min="12" max="12" width="10.33203125" bestFit="1" customWidth="1"/>
  </cols>
  <sheetData>
    <row r="1" spans="1:7" ht="17.399999999999999">
      <c r="A1" s="1" t="s">
        <v>0</v>
      </c>
      <c r="G1" s="1"/>
    </row>
    <row r="2" spans="1:7" ht="17.399999999999999">
      <c r="A2" s="1" t="s">
        <v>1</v>
      </c>
      <c r="G2" s="2">
        <f>[1]RR2020!F1</f>
        <v>44196</v>
      </c>
    </row>
    <row r="3" spans="1:7" ht="17.399999999999999">
      <c r="A3" s="1"/>
      <c r="G3" s="2"/>
    </row>
    <row r="4" spans="1:7" ht="18" thickBot="1">
      <c r="A4" s="1" t="s">
        <v>2</v>
      </c>
    </row>
    <row r="5" spans="1:7" ht="15" thickBot="1">
      <c r="A5" s="3" t="s">
        <v>3</v>
      </c>
      <c r="B5" s="4"/>
      <c r="C5" s="4"/>
      <c r="D5" s="4"/>
      <c r="E5" s="4"/>
      <c r="F5" s="5">
        <f ca="1">[1]RR2020!F3</f>
        <v>143236.38999999998</v>
      </c>
      <c r="G5" s="6" t="s">
        <v>4</v>
      </c>
    </row>
    <row r="6" spans="1:7">
      <c r="A6" s="7" t="s">
        <v>5</v>
      </c>
      <c r="B6" s="8"/>
      <c r="C6" s="8"/>
      <c r="D6" s="8"/>
      <c r="E6" s="8"/>
      <c r="F6" s="9"/>
      <c r="G6" s="10"/>
    </row>
    <row r="7" spans="1:7">
      <c r="A7" s="11" t="s">
        <v>6</v>
      </c>
      <c r="B7" s="12"/>
      <c r="C7" s="12"/>
      <c r="D7" s="12"/>
      <c r="E7" s="12"/>
      <c r="F7" s="13">
        <f>[1]RR2020!B15+[1]RR2020!E15+[1]RR2020!B16+[1]RR2020!E16+[1]RR2020!B17+[1]RR2020!E17</f>
        <v>25008.400000000001</v>
      </c>
      <c r="G7" s="14"/>
    </row>
    <row r="8" spans="1:7">
      <c r="A8" s="11" t="s">
        <v>7</v>
      </c>
      <c r="B8" s="12"/>
      <c r="C8" s="12"/>
      <c r="D8" s="12"/>
      <c r="E8" s="12"/>
      <c r="F8" s="13">
        <f>[1]RR2020!B12+[1]RR2020!E12</f>
        <v>0</v>
      </c>
      <c r="G8" s="14"/>
    </row>
    <row r="9" spans="1:7">
      <c r="A9" s="11" t="s">
        <v>8</v>
      </c>
      <c r="B9" s="12"/>
      <c r="C9" s="12"/>
      <c r="D9" s="12"/>
      <c r="E9" s="12"/>
      <c r="F9" s="13">
        <f>[1]RR2020!B8+[1]RR2020!E8+[1]RR2020!B9+[1]RR2020!E9+[1]RR2020!B10+[1]RR2020!E10+[1]RR2020!B11+[1]RR2020!E11</f>
        <v>0</v>
      </c>
      <c r="G9" s="14"/>
    </row>
    <row r="10" spans="1:7">
      <c r="A10" s="11" t="s">
        <v>9</v>
      </c>
      <c r="B10" s="12"/>
      <c r="C10" s="12"/>
      <c r="D10" s="12"/>
      <c r="E10" s="12"/>
      <c r="F10" s="13">
        <f>[1]RR2020!B6+[1]RR2020!B7+[1]RR2020!E6+[1]RR2020!E7</f>
        <v>3376</v>
      </c>
      <c r="G10" s="14"/>
    </row>
    <row r="11" spans="1:7">
      <c r="A11" s="15" t="s">
        <v>10</v>
      </c>
      <c r="B11" s="12"/>
      <c r="C11" s="12"/>
      <c r="D11" s="12"/>
      <c r="E11" s="12"/>
      <c r="F11" s="16">
        <f>[1]RR2020!B13+[1]RR2020!E13</f>
        <v>285</v>
      </c>
      <c r="G11" s="14"/>
    </row>
    <row r="12" spans="1:7">
      <c r="A12" s="11" t="s">
        <v>11</v>
      </c>
      <c r="B12" s="12"/>
      <c r="C12" s="12"/>
      <c r="D12" s="12"/>
      <c r="E12" s="12"/>
      <c r="F12" s="13">
        <f>[1]RR2020!B18+[1]RR2020!E18</f>
        <v>15328</v>
      </c>
      <c r="G12" s="14"/>
    </row>
    <row r="13" spans="1:7">
      <c r="A13" s="11" t="s">
        <v>12</v>
      </c>
      <c r="B13" s="12"/>
      <c r="C13" s="12"/>
      <c r="D13" s="12"/>
      <c r="E13" s="12"/>
      <c r="F13" s="13">
        <f>[1]RR2020!B19</f>
        <v>0</v>
      </c>
      <c r="G13" s="14"/>
    </row>
    <row r="14" spans="1:7">
      <c r="A14" s="11" t="s">
        <v>13</v>
      </c>
      <c r="B14" s="12"/>
      <c r="C14" s="12"/>
      <c r="D14" s="12"/>
      <c r="E14" s="12"/>
      <c r="F14" s="13">
        <f>[1]RR2020!B14+[1]RR2020!B26+[1]RR2020!B27</f>
        <v>1.0000000002946763E-2</v>
      </c>
      <c r="G14" s="14"/>
    </row>
    <row r="15" spans="1:7" ht="15" thickBot="1">
      <c r="A15" s="17" t="s">
        <v>14</v>
      </c>
      <c r="B15" s="18"/>
      <c r="C15" s="18"/>
      <c r="D15" s="18"/>
      <c r="E15" s="18"/>
      <c r="F15" s="19">
        <f>[1]RR2020!B20</f>
        <v>242.55</v>
      </c>
      <c r="G15" s="20"/>
    </row>
    <row r="16" spans="1:7">
      <c r="A16" s="21" t="s">
        <v>15</v>
      </c>
      <c r="B16" s="12"/>
      <c r="C16" s="12"/>
      <c r="D16" s="12"/>
      <c r="E16" s="12"/>
      <c r="F16" s="22"/>
      <c r="G16" s="23"/>
    </row>
    <row r="17" spans="1:8">
      <c r="A17" s="11" t="s">
        <v>16</v>
      </c>
      <c r="B17" s="12"/>
      <c r="C17" s="12"/>
      <c r="D17" s="12"/>
      <c r="E17" s="12"/>
      <c r="F17" s="13">
        <f>[1]RR2020!E33+[1]RR2020!B33</f>
        <v>0</v>
      </c>
      <c r="G17" s="14"/>
    </row>
    <row r="18" spans="1:8">
      <c r="A18" s="11" t="s">
        <v>17</v>
      </c>
      <c r="B18" s="12"/>
      <c r="C18" s="12"/>
      <c r="D18" s="12"/>
      <c r="E18" s="12"/>
      <c r="F18" s="13">
        <f>[1]RR2020!B24+[1]RR2020!B25</f>
        <v>-2108</v>
      </c>
      <c r="G18" s="23"/>
    </row>
    <row r="19" spans="1:8">
      <c r="A19" s="11" t="s">
        <v>18</v>
      </c>
      <c r="B19" s="12"/>
      <c r="C19" s="12"/>
      <c r="D19" s="12"/>
      <c r="E19" s="12"/>
      <c r="F19" s="13">
        <f>[1]RR2020!B34+[1]RR2020!E34</f>
        <v>-42868.43</v>
      </c>
      <c r="G19" s="23"/>
    </row>
    <row r="20" spans="1:8">
      <c r="A20" s="11" t="s">
        <v>19</v>
      </c>
      <c r="B20" s="12"/>
      <c r="C20" s="12"/>
      <c r="D20" s="12"/>
      <c r="E20" s="12"/>
      <c r="F20" s="13">
        <f>[1]RR2020!B32+[1]RR2020!E32</f>
        <v>-17624</v>
      </c>
      <c r="G20" s="14"/>
    </row>
    <row r="21" spans="1:8">
      <c r="A21" s="11" t="s">
        <v>20</v>
      </c>
      <c r="B21" s="12"/>
      <c r="C21" s="12"/>
      <c r="D21" s="12"/>
      <c r="E21" s="12"/>
      <c r="F21" s="13">
        <f>[1]RR2020!B36+[1]RR2020!E36</f>
        <v>-891</v>
      </c>
      <c r="G21" s="23"/>
    </row>
    <row r="22" spans="1:8">
      <c r="A22" s="11" t="s">
        <v>21</v>
      </c>
      <c r="B22" s="12"/>
      <c r="C22" s="12"/>
      <c r="D22" s="12"/>
      <c r="E22" s="12"/>
      <c r="F22" s="13">
        <f>[1]RR2020!B35+[1]RR2020!E35</f>
        <v>0</v>
      </c>
      <c r="G22" s="23"/>
    </row>
    <row r="23" spans="1:8">
      <c r="A23" s="11" t="s">
        <v>22</v>
      </c>
      <c r="B23" s="12"/>
      <c r="C23" s="12"/>
      <c r="D23" s="12"/>
      <c r="E23" s="12"/>
      <c r="F23" s="13">
        <f>[1]RR2020!B28+[1]RR2020!E28+[1]RR2020!B30+[1]RR2020!E30+[1]RR2020!B29+[1]RR2020!E29+[1]RR2020!B31+[1]RR2020!E31</f>
        <v>0</v>
      </c>
      <c r="G23" s="23"/>
    </row>
    <row r="24" spans="1:8">
      <c r="A24" s="11" t="s">
        <v>23</v>
      </c>
      <c r="B24" s="12"/>
      <c r="C24" s="12"/>
      <c r="D24" s="12"/>
      <c r="E24" s="12"/>
      <c r="F24" s="13">
        <f>[1]RR2020!B37+[1]RR2020!E37</f>
        <v>-1225.1999999999998</v>
      </c>
      <c r="G24" s="23"/>
    </row>
    <row r="25" spans="1:8">
      <c r="A25" s="11" t="s">
        <v>24</v>
      </c>
      <c r="B25" s="12"/>
      <c r="C25" s="12"/>
      <c r="D25" s="12"/>
      <c r="E25" s="12"/>
      <c r="F25" s="13">
        <f>[1]RR2020!B38+[1]RR2020!E38</f>
        <v>-1589</v>
      </c>
      <c r="G25" s="23"/>
    </row>
    <row r="26" spans="1:8">
      <c r="A26" s="11" t="s">
        <v>25</v>
      </c>
      <c r="B26" s="12"/>
      <c r="C26" s="12"/>
      <c r="D26" s="12"/>
      <c r="E26" s="12"/>
      <c r="F26" s="13">
        <f>[1]RR2020!B39+[1]RR2020!E39</f>
        <v>-500</v>
      </c>
      <c r="G26" s="23"/>
    </row>
    <row r="27" spans="1:8">
      <c r="A27" s="11" t="s">
        <v>26</v>
      </c>
      <c r="B27" s="12"/>
      <c r="C27" s="12"/>
      <c r="D27" s="12"/>
      <c r="E27" s="12"/>
      <c r="F27" s="13">
        <f>[1]RR2020!B40</f>
        <v>0</v>
      </c>
      <c r="G27" s="23"/>
    </row>
    <row r="28" spans="1:8" ht="15" thickBot="1">
      <c r="A28" s="11" t="s">
        <v>27</v>
      </c>
      <c r="B28" s="12"/>
      <c r="C28" s="12"/>
      <c r="D28" s="12"/>
      <c r="E28" s="12"/>
      <c r="F28" s="13">
        <f>[1]RR2020!B41</f>
        <v>0</v>
      </c>
      <c r="G28" s="23"/>
    </row>
    <row r="29" spans="1:8" ht="15" thickBot="1">
      <c r="A29" s="3" t="s">
        <v>28</v>
      </c>
      <c r="B29" s="4"/>
      <c r="C29" s="4"/>
      <c r="D29" s="4"/>
      <c r="E29" s="4"/>
      <c r="F29" s="5">
        <f ca="1">SUM(F5:F28)</f>
        <v>120670.71999999999</v>
      </c>
      <c r="G29" s="24" t="s">
        <v>29</v>
      </c>
      <c r="H29" s="25">
        <f ca="1">[1]RR2020!F44</f>
        <v>120670.71999999999</v>
      </c>
    </row>
    <row r="30" spans="1:8" ht="15" thickBot="1">
      <c r="A30" s="26" t="s">
        <v>30</v>
      </c>
      <c r="B30" s="4"/>
      <c r="C30" s="4"/>
      <c r="D30" s="4"/>
      <c r="E30" s="4"/>
      <c r="F30" s="27">
        <f ca="1">F29-F5</f>
        <v>-22565.67</v>
      </c>
    </row>
    <row r="33" spans="1:6" ht="18" thickBot="1">
      <c r="A33" s="1" t="s">
        <v>31</v>
      </c>
    </row>
    <row r="34" spans="1:6" ht="15" thickBot="1">
      <c r="A34" s="3" t="s">
        <v>32</v>
      </c>
      <c r="B34" s="28"/>
      <c r="C34" s="28"/>
      <c r="D34" s="28"/>
      <c r="E34" s="28"/>
      <c r="F34" s="27" t="s">
        <v>33</v>
      </c>
    </row>
    <row r="35" spans="1:6">
      <c r="A35" s="21" t="s">
        <v>34</v>
      </c>
      <c r="B35" s="29"/>
      <c r="C35" s="29"/>
      <c r="D35" s="29"/>
      <c r="E35" s="29"/>
      <c r="F35" s="30">
        <f ca="1">F5-F36</f>
        <v>142841.38999999998</v>
      </c>
    </row>
    <row r="36" spans="1:6">
      <c r="A36" s="21" t="s">
        <v>35</v>
      </c>
      <c r="B36" s="29"/>
      <c r="C36" s="29"/>
      <c r="D36" s="29"/>
      <c r="E36" s="29"/>
      <c r="F36" s="30">
        <f ca="1">[1]RR2020!F4</f>
        <v>395</v>
      </c>
    </row>
    <row r="37" spans="1:6">
      <c r="A37" s="21" t="s">
        <v>36</v>
      </c>
      <c r="B37" s="29"/>
      <c r="C37" s="29"/>
      <c r="D37" s="29"/>
      <c r="E37" s="29"/>
      <c r="F37" s="30">
        <v>0</v>
      </c>
    </row>
    <row r="38" spans="1:6">
      <c r="A38" s="21" t="s">
        <v>37</v>
      </c>
      <c r="B38" s="29"/>
      <c r="C38" s="29"/>
      <c r="D38" s="29"/>
      <c r="E38" s="29"/>
      <c r="F38" s="30">
        <f>[1]RR2020!F58</f>
        <v>0</v>
      </c>
    </row>
    <row r="39" spans="1:6" ht="15" thickBot="1">
      <c r="A39" s="21" t="s">
        <v>38</v>
      </c>
      <c r="B39" s="29"/>
      <c r="C39" s="29"/>
      <c r="D39" s="29"/>
      <c r="E39" s="29"/>
      <c r="F39" s="30">
        <f>[1]RR2020!F51</f>
        <v>0</v>
      </c>
    </row>
    <row r="40" spans="1:6" ht="15" thickBot="1">
      <c r="A40" s="3" t="s">
        <v>39</v>
      </c>
      <c r="B40" s="28"/>
      <c r="C40" s="28"/>
      <c r="D40" s="28"/>
      <c r="E40" s="28"/>
      <c r="F40" s="27">
        <f ca="1">SUM(F35:F39)</f>
        <v>143236.38999999998</v>
      </c>
    </row>
    <row r="41" spans="1:6" ht="15" thickBot="1">
      <c r="A41" s="28"/>
      <c r="B41" s="28"/>
      <c r="C41" s="28"/>
      <c r="D41" s="28"/>
      <c r="E41" s="28"/>
      <c r="F41" s="31"/>
    </row>
    <row r="42" spans="1:6" ht="15" thickBot="1">
      <c r="A42" s="32" t="s">
        <v>40</v>
      </c>
      <c r="B42" s="33"/>
      <c r="C42" s="33"/>
      <c r="D42" s="33"/>
      <c r="E42" s="33"/>
      <c r="F42" s="27" t="s">
        <v>33</v>
      </c>
    </row>
    <row r="43" spans="1:6">
      <c r="A43" s="21" t="s">
        <v>41</v>
      </c>
      <c r="B43" s="29"/>
      <c r="C43" s="29"/>
      <c r="D43" s="29"/>
      <c r="E43" s="29"/>
      <c r="F43" s="30">
        <f ca="1">F30</f>
        <v>-22565.67</v>
      </c>
    </row>
    <row r="44" spans="1:6">
      <c r="A44" s="21" t="s">
        <v>37</v>
      </c>
      <c r="B44" s="29"/>
      <c r="C44" s="29"/>
      <c r="D44" s="29"/>
      <c r="E44" s="29"/>
      <c r="F44" s="30">
        <f>[1]RR2020!F59</f>
        <v>0</v>
      </c>
    </row>
    <row r="45" spans="1:6" ht="15" thickBot="1">
      <c r="A45" s="21" t="s">
        <v>38</v>
      </c>
      <c r="B45" s="33"/>
      <c r="C45" s="33"/>
      <c r="D45" s="33"/>
      <c r="E45" s="33"/>
      <c r="F45" s="34">
        <f>[1]RR2020!F52</f>
        <v>-600</v>
      </c>
    </row>
    <row r="46" spans="1:6" ht="15" thickBot="1">
      <c r="A46" s="28"/>
      <c r="B46" s="28"/>
      <c r="C46" s="28"/>
      <c r="D46" s="28"/>
      <c r="E46" s="28"/>
      <c r="F46" s="31"/>
    </row>
    <row r="47" spans="1:6" ht="15" thickBot="1">
      <c r="A47" s="3" t="s">
        <v>42</v>
      </c>
      <c r="B47" s="28"/>
      <c r="C47" s="28"/>
      <c r="D47" s="28"/>
      <c r="E47" s="35"/>
      <c r="F47" s="27" t="s">
        <v>33</v>
      </c>
    </row>
    <row r="48" spans="1:6">
      <c r="A48" s="21" t="s">
        <v>43</v>
      </c>
      <c r="B48" s="29"/>
      <c r="C48" s="29"/>
      <c r="D48" s="29"/>
      <c r="E48" s="29"/>
      <c r="F48" s="30">
        <f ca="1">F35+F36+F43-F49</f>
        <v>120322.71999999999</v>
      </c>
    </row>
    <row r="49" spans="1:12">
      <c r="A49" s="21" t="s">
        <v>35</v>
      </c>
      <c r="B49" s="29"/>
      <c r="C49" s="29"/>
      <c r="D49" s="29"/>
      <c r="E49" s="29"/>
      <c r="F49" s="30">
        <f ca="1">[1]RR2020!F43</f>
        <v>348</v>
      </c>
    </row>
    <row r="50" spans="1:12">
      <c r="A50" s="21" t="s">
        <v>36</v>
      </c>
      <c r="B50" s="29"/>
      <c r="C50" s="29"/>
      <c r="D50" s="29"/>
      <c r="E50" s="29"/>
      <c r="F50" s="30">
        <v>0</v>
      </c>
    </row>
    <row r="51" spans="1:12">
      <c r="A51" s="21" t="s">
        <v>37</v>
      </c>
      <c r="B51" s="29"/>
      <c r="C51" s="29"/>
      <c r="D51" s="29"/>
      <c r="E51" s="29"/>
      <c r="F51" s="30">
        <f>F38+F44</f>
        <v>0</v>
      </c>
    </row>
    <row r="52" spans="1:12" ht="15" thickBot="1">
      <c r="A52" s="21" t="s">
        <v>38</v>
      </c>
      <c r="B52" s="29"/>
      <c r="C52" s="29"/>
      <c r="D52" s="29"/>
      <c r="E52" s="29"/>
      <c r="F52" s="30">
        <f>F39+F45</f>
        <v>-600</v>
      </c>
    </row>
    <row r="53" spans="1:12" ht="15" thickBot="1">
      <c r="A53" s="3" t="s">
        <v>44</v>
      </c>
      <c r="B53" s="28"/>
      <c r="C53" s="28"/>
      <c r="D53" s="28"/>
      <c r="E53" s="28"/>
      <c r="F53" s="27">
        <f ca="1">SUM(F48:F52)</f>
        <v>120070.71999999999</v>
      </c>
    </row>
    <row r="56" spans="1:12" s="38" customFormat="1">
      <c r="A56" s="36" t="s">
        <v>45</v>
      </c>
      <c r="B56" s="37" t="s">
        <v>46</v>
      </c>
      <c r="C56"/>
      <c r="D56"/>
      <c r="E56"/>
      <c r="F56"/>
      <c r="G56"/>
      <c r="H56"/>
      <c r="I56"/>
      <c r="J56"/>
      <c r="K56"/>
      <c r="L56"/>
    </row>
    <row r="57" spans="1:12" s="38" customFormat="1">
      <c r="A57" s="36"/>
      <c r="B57" s="39" t="s">
        <v>47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</row>
    <row r="58" spans="1:12">
      <c r="B58" s="39" t="s">
        <v>48</v>
      </c>
      <c r="C58" s="40"/>
      <c r="D58" s="40"/>
      <c r="E58" s="40"/>
      <c r="F58" s="40"/>
      <c r="G58" s="40"/>
      <c r="H58" s="40"/>
      <c r="I58" s="40"/>
      <c r="J58" s="38"/>
      <c r="K58" s="38"/>
      <c r="L58" s="38"/>
    </row>
    <row r="59" spans="1:12">
      <c r="B59" s="41"/>
      <c r="C59" s="41"/>
      <c r="D59" s="41"/>
      <c r="E59" s="41"/>
      <c r="F59" s="42"/>
    </row>
    <row r="60" spans="1:12">
      <c r="A60" s="41"/>
      <c r="B60" s="41"/>
      <c r="C60" s="41"/>
      <c r="D60" s="41"/>
      <c r="E60" s="41"/>
      <c r="F60" s="42"/>
    </row>
    <row r="61" spans="1:12">
      <c r="A61" s="41"/>
      <c r="B61" s="41"/>
      <c r="C61" s="41"/>
      <c r="D61" s="41"/>
      <c r="E61" s="41"/>
      <c r="F61" s="42"/>
    </row>
    <row r="62" spans="1:12" s="12" customFormat="1">
      <c r="B62" s="41"/>
      <c r="C62" s="41"/>
      <c r="D62" s="41"/>
      <c r="E62" s="41"/>
      <c r="F62" s="42"/>
      <c r="G62"/>
      <c r="H62"/>
      <c r="I62"/>
      <c r="J62"/>
      <c r="K62"/>
      <c r="L62"/>
    </row>
    <row r="63" spans="1:12" ht="17.399999999999999">
      <c r="A63" s="1"/>
      <c r="B63" s="12"/>
      <c r="C63" s="12"/>
      <c r="D63" s="12"/>
      <c r="E63" s="12"/>
      <c r="F63" s="12"/>
      <c r="G63" s="12"/>
      <c r="H63" s="43"/>
      <c r="I63" s="12"/>
      <c r="J63" s="12"/>
      <c r="K63" s="12"/>
      <c r="L63" s="12"/>
    </row>
  </sheetData>
  <mergeCells count="2">
    <mergeCell ref="B57:L57"/>
    <mergeCell ref="B58:I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Claes Lindskog</dc:creator>
  <cp:lastModifiedBy>Claes Lindskog</cp:lastModifiedBy>
  <dcterms:created xsi:type="dcterms:W3CDTF">2021-03-01T13:01:50Z</dcterms:created>
  <dcterms:modified xsi:type="dcterms:W3CDTF">2021-03-01T13:04:14Z</dcterms:modified>
</cp:coreProperties>
</file>